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3" i="1" l="1"/>
  <c r="D23" i="1"/>
  <c r="E22" i="1"/>
  <c r="D22" i="1"/>
  <c r="E21" i="1"/>
  <c r="D21" i="1"/>
  <c r="E20" i="1"/>
  <c r="D20" i="1"/>
  <c r="E19" i="1"/>
  <c r="D19" i="1"/>
  <c r="G15" i="1"/>
  <c r="D15" i="1"/>
  <c r="G14" i="1"/>
  <c r="D14" i="1"/>
  <c r="H13" i="1"/>
  <c r="F13" i="1"/>
  <c r="C13" i="1"/>
  <c r="H12" i="1"/>
  <c r="F12" i="1"/>
  <c r="C12" i="1"/>
  <c r="H11" i="1"/>
  <c r="F11" i="1"/>
  <c r="C11" i="1"/>
  <c r="H10" i="1"/>
  <c r="F10" i="1"/>
  <c r="C10" i="1"/>
  <c r="H9" i="1"/>
  <c r="F9" i="1"/>
  <c r="C9" i="1"/>
  <c r="H8" i="1"/>
  <c r="F8" i="1"/>
  <c r="C8" i="1"/>
  <c r="H7" i="1"/>
  <c r="F7" i="1"/>
  <c r="C7" i="1"/>
  <c r="H6" i="1"/>
  <c r="F6" i="1"/>
  <c r="C6" i="1"/>
  <c r="H5" i="1"/>
  <c r="F5" i="1"/>
  <c r="C5" i="1"/>
  <c r="H4" i="1"/>
  <c r="F4" i="1"/>
  <c r="C4" i="1"/>
</calcChain>
</file>

<file path=xl/sharedStrings.xml><?xml version="1.0" encoding="utf-8"?>
<sst xmlns="http://schemas.openxmlformats.org/spreadsheetml/2006/main" count="59" uniqueCount="47">
  <si>
    <t>氏名</t>
    <rPh sb="0" eb="2">
      <t>シメイ</t>
    </rPh>
    <phoneticPr fontId="3"/>
  </si>
  <si>
    <t>営業担当商品割り当て表</t>
    <rPh sb="0" eb="2">
      <t>エイギョウ</t>
    </rPh>
    <rPh sb="2" eb="4">
      <t>タントウ</t>
    </rPh>
    <rPh sb="4" eb="6">
      <t>ショウヒン</t>
    </rPh>
    <rPh sb="6" eb="9">
      <t>ワリア</t>
    </rPh>
    <rPh sb="10" eb="11">
      <t>ヒョウ</t>
    </rPh>
    <phoneticPr fontId="3"/>
  </si>
  <si>
    <t>営業担当</t>
    <rPh sb="0" eb="2">
      <t>エイギョウ</t>
    </rPh>
    <rPh sb="2" eb="4">
      <t>タントウ</t>
    </rPh>
    <phoneticPr fontId="3"/>
  </si>
  <si>
    <t>コード</t>
    <phoneticPr fontId="3"/>
  </si>
  <si>
    <t>前回担当商品名</t>
    <rPh sb="0" eb="2">
      <t>ゼンカイ</t>
    </rPh>
    <rPh sb="2" eb="4">
      <t>タントウ</t>
    </rPh>
    <rPh sb="4" eb="7">
      <t>ショウヒンメイ</t>
    </rPh>
    <phoneticPr fontId="3"/>
  </si>
  <si>
    <t>前回実績</t>
    <rPh sb="0" eb="2">
      <t>ゼンカイ</t>
    </rPh>
    <rPh sb="2" eb="4">
      <t>ジッセキ</t>
    </rPh>
    <phoneticPr fontId="3"/>
  </si>
  <si>
    <t>今回担当商品名</t>
    <rPh sb="0" eb="2">
      <t>コンカイ</t>
    </rPh>
    <rPh sb="2" eb="4">
      <t>タントウ</t>
    </rPh>
    <rPh sb="4" eb="7">
      <t>ショウヒンメイ</t>
    </rPh>
    <phoneticPr fontId="3"/>
  </si>
  <si>
    <t>予算配当</t>
    <rPh sb="0" eb="2">
      <t>ヨサン</t>
    </rPh>
    <rPh sb="2" eb="4">
      <t>ハイトウ</t>
    </rPh>
    <phoneticPr fontId="3"/>
  </si>
  <si>
    <t>前回比</t>
    <rPh sb="0" eb="3">
      <t>ゼンカイヒ</t>
    </rPh>
    <phoneticPr fontId="3"/>
  </si>
  <si>
    <t>藤堂</t>
    <rPh sb="0" eb="2">
      <t>トウドウ</t>
    </rPh>
    <phoneticPr fontId="3"/>
  </si>
  <si>
    <t>B03</t>
    <phoneticPr fontId="3"/>
  </si>
  <si>
    <t>C01</t>
    <phoneticPr fontId="3"/>
  </si>
  <si>
    <t>山村</t>
    <rPh sb="0" eb="2">
      <t>ヤマムラ</t>
    </rPh>
    <phoneticPr fontId="3"/>
  </si>
  <si>
    <t>B02</t>
    <phoneticPr fontId="3"/>
  </si>
  <si>
    <t>野崎</t>
    <rPh sb="0" eb="2">
      <t>ノザキ</t>
    </rPh>
    <phoneticPr fontId="3"/>
  </si>
  <si>
    <t>A01</t>
    <phoneticPr fontId="3"/>
  </si>
  <si>
    <t>石塚</t>
    <rPh sb="0" eb="2">
      <t>イシヅカ</t>
    </rPh>
    <phoneticPr fontId="3"/>
  </si>
  <si>
    <t>B01</t>
    <phoneticPr fontId="3"/>
  </si>
  <si>
    <t>島</t>
    <rPh sb="0" eb="1">
      <t>シマ</t>
    </rPh>
    <phoneticPr fontId="3"/>
  </si>
  <si>
    <t>C01</t>
    <phoneticPr fontId="3"/>
  </si>
  <si>
    <t>内田</t>
    <rPh sb="0" eb="2">
      <t>ウチダ</t>
    </rPh>
    <phoneticPr fontId="3"/>
  </si>
  <si>
    <t>B02</t>
    <phoneticPr fontId="3"/>
  </si>
  <si>
    <t>早見</t>
    <rPh sb="0" eb="2">
      <t>ハヤミ</t>
    </rPh>
    <phoneticPr fontId="3"/>
  </si>
  <si>
    <t>B01</t>
    <phoneticPr fontId="3"/>
  </si>
  <si>
    <t>C01</t>
    <phoneticPr fontId="3"/>
  </si>
  <si>
    <t>柴田</t>
    <rPh sb="0" eb="2">
      <t>シバタ</t>
    </rPh>
    <phoneticPr fontId="3"/>
  </si>
  <si>
    <t>A01</t>
    <phoneticPr fontId="3"/>
  </si>
  <si>
    <t>三上</t>
    <rPh sb="0" eb="2">
      <t>ミカミ</t>
    </rPh>
    <phoneticPr fontId="3"/>
  </si>
  <si>
    <t>B03</t>
    <phoneticPr fontId="3"/>
  </si>
  <si>
    <t>B03</t>
    <phoneticPr fontId="3"/>
  </si>
  <si>
    <t>田口</t>
    <rPh sb="0" eb="2">
      <t>タグチ</t>
    </rPh>
    <phoneticPr fontId="3"/>
  </si>
  <si>
    <t>C01</t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</si>
  <si>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</si>
  <si>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</si>
  <si>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商品一覧表</t>
    <rPh sb="0" eb="2">
      <t>ショウヒン</t>
    </rPh>
    <rPh sb="2" eb="4">
      <t>イチラン</t>
    </rPh>
    <rPh sb="4" eb="5">
      <t>ヒョウ</t>
    </rPh>
    <phoneticPr fontId="3"/>
  </si>
  <si>
    <t>コード</t>
    <phoneticPr fontId="3"/>
  </si>
  <si>
    <t>商品名</t>
    <rPh sb="0" eb="3">
      <t>ショウヒンメイ</t>
    </rPh>
    <phoneticPr fontId="3"/>
  </si>
  <si>
    <t>A01</t>
    <phoneticPr fontId="3"/>
  </si>
  <si>
    <t>炭酸飲料</t>
    <rPh sb="0" eb="2">
      <t>タンサン</t>
    </rPh>
    <rPh sb="2" eb="4">
      <t>インリョウ</t>
    </rPh>
    <phoneticPr fontId="3"/>
  </si>
  <si>
    <t>B01</t>
    <phoneticPr fontId="3"/>
  </si>
  <si>
    <t>緑茶</t>
    <rPh sb="0" eb="2">
      <t>リョクチャ</t>
    </rPh>
    <phoneticPr fontId="3"/>
  </si>
  <si>
    <t>B02</t>
    <phoneticPr fontId="3"/>
  </si>
  <si>
    <t>紅茶</t>
    <rPh sb="0" eb="2">
      <t>コウチャ</t>
    </rPh>
    <phoneticPr fontId="3"/>
  </si>
  <si>
    <t>B03</t>
    <phoneticPr fontId="3"/>
  </si>
  <si>
    <t>ウーロン茶</t>
    <rPh sb="4" eb="5">
      <t>チャ</t>
    </rPh>
    <phoneticPr fontId="3"/>
  </si>
  <si>
    <t>C01</t>
    <phoneticPr fontId="3"/>
  </si>
  <si>
    <t>野菜ジュース</t>
    <rPh sb="0" eb="2">
      <t>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</si>
</sst>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38" fontId="0" fillId="0" borderId="2" xfId="1" applyFont="1" applyBorder="1" applyAlignment="1"/>
    <xf numFmtId="38" fontId="0" fillId="0" borderId="2" xfId="1" applyFont="1" applyBorder="1" applyAlignment="1">
      <alignment horizontal="center"/>
    </xf>
    <xf numFmtId="9" fontId="0" fillId="0" borderId="2" xfId="2" applyFont="1" applyBorder="1" applyAlignment="1"/>
    <xf numFmtId="0" fontId="0" fillId="0" borderId="3" xfId="0" applyBorder="1" applyAlignment="1">
      <alignment horizontal="center"/>
    </xf>
    <xf numFmtId="38" fontId="0" fillId="0" borderId="3" xfId="1" applyFont="1" applyBorder="1" applyAlignment="1"/>
    <xf numFmtId="38" fontId="0" fillId="0" borderId="3" xfId="1" applyFont="1" applyBorder="1" applyAlignment="1">
      <alignment horizontal="center"/>
    </xf>
    <xf numFmtId="9" fontId="0" fillId="0" borderId="3" xfId="2" applyFont="1" applyBorder="1" applyAlignment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38" fontId="0" fillId="0" borderId="7" xfId="0" applyNumberFormat="1" applyBorder="1" applyAlignment="1"/>
    <xf numFmtId="38" fontId="0" fillId="0" borderId="4" xfId="0" applyNumberFormat="1" applyBorder="1" applyAlignment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38" fontId="0" fillId="0" borderId="3" xfId="0" applyNumberFormat="1" applyBorder="1" applyAlignment="1"/>
    <xf numFmtId="38" fontId="0" fillId="0" borderId="8" xfId="0" applyNumberFormat="1" applyBorder="1" applyAlignment="1"/>
    <xf numFmtId="0" fontId="0" fillId="0" borderId="1" xfId="0" applyBorder="1" applyAlignment="1"/>
    <xf numFmtId="38" fontId="0" fillId="0" borderId="1" xfId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4" sqref="H4"/>
    </sheetView>
  </sheetViews>
  <sheetFormatPr defaultRowHeight="13.5" x14ac:dyDescent="0.15"/>
  <cols>
    <col min="1" max="1" width="9" style="1"/>
    <col min="2" max="2" width="9" style="1" customWidth="1"/>
    <col min="3" max="3" width="13.75" style="1" customWidth="1"/>
    <col min="4" max="4" width="9" style="1"/>
    <col min="5" max="5" width="9" style="1" customWidth="1"/>
    <col min="6" max="6" width="14.25" style="1" bestFit="1" customWidth="1"/>
    <col min="7" max="7" width="8.625" style="1" bestFit="1" customWidth="1"/>
    <col min="8" max="8" width="7.125" style="1" bestFit="1" customWidth="1"/>
    <col min="9" max="16384" width="9" style="1"/>
  </cols>
  <sheetData>
    <row r="1" spans="1:8" x14ac:dyDescent="0.15">
      <c r="A1" s="1" t="s">
        <v>0</v>
      </c>
      <c r="C1" s="1" t="s">
        <v>1</v>
      </c>
    </row>
    <row r="3" spans="1:8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3</v>
      </c>
      <c r="F3" s="2" t="s">
        <v>6</v>
      </c>
      <c r="G3" s="2" t="s">
        <v>7</v>
      </c>
      <c r="H3" s="2" t="s">
        <v>8</v>
      </c>
    </row>
    <row r="4" spans="1:8" x14ac:dyDescent="0.15">
      <c r="A4" s="3" t="s">
        <v>9</v>
      </c>
      <c r="B4" s="3" t="s">
        <v>10</v>
      </c>
      <c r="C4" s="4" t="str">
        <f>VLOOKUP(B4,$B$19:$C$23,2)</f>
        <v>ウーロン茶</v>
      </c>
      <c r="D4" s="5">
        <v>4900</v>
      </c>
      <c r="E4" s="6" t="s">
        <v>11</v>
      </c>
      <c r="F4" s="4" t="str">
        <f>VLOOKUP(E4,$B$19:$C$23,2)</f>
        <v>野菜ジュース</v>
      </c>
      <c r="G4" s="5">
        <v>5200</v>
      </c>
      <c r="H4" s="7">
        <f>G4/D4</f>
        <v>1.0612244897959184</v>
      </c>
    </row>
    <row r="5" spans="1:8" x14ac:dyDescent="0.15">
      <c r="A5" s="3" t="s">
        <v>12</v>
      </c>
      <c r="B5" s="3" t="s">
        <v>13</v>
      </c>
      <c r="C5" s="4" t="str">
        <f t="shared" ref="C5:C13" si="0">VLOOKUP(B5,$B$19:$C$23,2)</f>
        <v>紅茶</v>
      </c>
      <c r="D5" s="5">
        <v>1300</v>
      </c>
      <c r="E5" s="6" t="s">
        <v>13</v>
      </c>
      <c r="F5" s="4" t="str">
        <f t="shared" ref="F5:F13" si="1">VLOOKUP(E5,$B$19:$C$23,2)</f>
        <v>紅茶</v>
      </c>
      <c r="G5" s="5">
        <v>1600</v>
      </c>
      <c r="H5" s="7">
        <f t="shared" ref="H5:H13" si="2">G5/D5</f>
        <v>1.2307692307692308</v>
      </c>
    </row>
    <row r="6" spans="1:8" x14ac:dyDescent="0.15">
      <c r="A6" s="3" t="s">
        <v>14</v>
      </c>
      <c r="B6" s="3" t="s">
        <v>15</v>
      </c>
      <c r="C6" s="4" t="str">
        <f t="shared" si="0"/>
        <v>炭酸飲料</v>
      </c>
      <c r="D6" s="5">
        <v>7200</v>
      </c>
      <c r="E6" s="6" t="s">
        <v>15</v>
      </c>
      <c r="F6" s="4" t="str">
        <f t="shared" si="1"/>
        <v>炭酸飲料</v>
      </c>
      <c r="G6" s="5">
        <v>7600</v>
      </c>
      <c r="H6" s="7">
        <f t="shared" si="2"/>
        <v>1.0555555555555556</v>
      </c>
    </row>
    <row r="7" spans="1:8" x14ac:dyDescent="0.15">
      <c r="A7" s="3" t="s">
        <v>16</v>
      </c>
      <c r="B7" s="3" t="s">
        <v>17</v>
      </c>
      <c r="C7" s="4" t="str">
        <f t="shared" si="0"/>
        <v>緑茶</v>
      </c>
      <c r="D7" s="5">
        <v>7700</v>
      </c>
      <c r="E7" s="6" t="s">
        <v>17</v>
      </c>
      <c r="F7" s="4" t="str">
        <f t="shared" si="1"/>
        <v>緑茶</v>
      </c>
      <c r="G7" s="5">
        <v>6600</v>
      </c>
      <c r="H7" s="7">
        <f t="shared" si="2"/>
        <v>0.8571428571428571</v>
      </c>
    </row>
    <row r="8" spans="1:8" x14ac:dyDescent="0.15">
      <c r="A8" s="3" t="s">
        <v>18</v>
      </c>
      <c r="B8" s="3" t="s">
        <v>11</v>
      </c>
      <c r="C8" s="4" t="str">
        <f t="shared" si="0"/>
        <v>野菜ジュース</v>
      </c>
      <c r="D8" s="5">
        <v>700</v>
      </c>
      <c r="E8" s="6" t="s">
        <v>19</v>
      </c>
      <c r="F8" s="4" t="str">
        <f t="shared" si="1"/>
        <v>野菜ジュース</v>
      </c>
      <c r="G8" s="5">
        <v>800</v>
      </c>
      <c r="H8" s="7">
        <f t="shared" si="2"/>
        <v>1.1428571428571428</v>
      </c>
    </row>
    <row r="9" spans="1:8" x14ac:dyDescent="0.15">
      <c r="A9" s="3" t="s">
        <v>20</v>
      </c>
      <c r="B9" s="3" t="s">
        <v>21</v>
      </c>
      <c r="C9" s="4" t="str">
        <f t="shared" si="0"/>
        <v>紅茶</v>
      </c>
      <c r="D9" s="5">
        <v>1200</v>
      </c>
      <c r="E9" s="6" t="s">
        <v>21</v>
      </c>
      <c r="F9" s="4" t="str">
        <f t="shared" si="1"/>
        <v>紅茶</v>
      </c>
      <c r="G9" s="5">
        <v>1700</v>
      </c>
      <c r="H9" s="7">
        <f t="shared" si="2"/>
        <v>1.4166666666666667</v>
      </c>
    </row>
    <row r="10" spans="1:8" x14ac:dyDescent="0.15">
      <c r="A10" s="3" t="s">
        <v>22</v>
      </c>
      <c r="B10" s="3" t="s">
        <v>23</v>
      </c>
      <c r="C10" s="4" t="str">
        <f t="shared" si="0"/>
        <v>緑茶</v>
      </c>
      <c r="D10" s="5">
        <v>4000</v>
      </c>
      <c r="E10" s="6" t="s">
        <v>24</v>
      </c>
      <c r="F10" s="4" t="str">
        <f t="shared" si="1"/>
        <v>野菜ジュース</v>
      </c>
      <c r="G10" s="5">
        <v>3800</v>
      </c>
      <c r="H10" s="7">
        <f t="shared" si="2"/>
        <v>0.95</v>
      </c>
    </row>
    <row r="11" spans="1:8" x14ac:dyDescent="0.15">
      <c r="A11" s="3" t="s">
        <v>25</v>
      </c>
      <c r="B11" s="3" t="s">
        <v>26</v>
      </c>
      <c r="C11" s="4" t="str">
        <f t="shared" si="0"/>
        <v>炭酸飲料</v>
      </c>
      <c r="D11" s="5">
        <v>5600</v>
      </c>
      <c r="E11" s="6" t="s">
        <v>26</v>
      </c>
      <c r="F11" s="4" t="str">
        <f t="shared" si="1"/>
        <v>炭酸飲料</v>
      </c>
      <c r="G11" s="5">
        <v>5900</v>
      </c>
      <c r="H11" s="7">
        <f t="shared" si="2"/>
        <v>1.0535714285714286</v>
      </c>
    </row>
    <row r="12" spans="1:8" x14ac:dyDescent="0.15">
      <c r="A12" s="3" t="s">
        <v>27</v>
      </c>
      <c r="B12" s="3" t="s">
        <v>28</v>
      </c>
      <c r="C12" s="4" t="str">
        <f t="shared" si="0"/>
        <v>ウーロン茶</v>
      </c>
      <c r="D12" s="5">
        <v>3300</v>
      </c>
      <c r="E12" s="6" t="s">
        <v>29</v>
      </c>
      <c r="F12" s="4" t="str">
        <f t="shared" si="1"/>
        <v>ウーロン茶</v>
      </c>
      <c r="G12" s="5">
        <v>3800</v>
      </c>
      <c r="H12" s="7">
        <f t="shared" si="2"/>
        <v>1.1515151515151516</v>
      </c>
    </row>
    <row r="13" spans="1:8" x14ac:dyDescent="0.15">
      <c r="A13" s="8" t="s">
        <v>30</v>
      </c>
      <c r="B13" s="8" t="s">
        <v>31</v>
      </c>
      <c r="C13" s="4" t="str">
        <f t="shared" si="0"/>
        <v>野菜ジュース</v>
      </c>
      <c r="D13" s="9">
        <v>5500</v>
      </c>
      <c r="E13" s="10" t="s">
        <v>11</v>
      </c>
      <c r="F13" s="4" t="str">
        <f t="shared" si="1"/>
        <v>野菜ジュース</v>
      </c>
      <c r="G13" s="9">
        <v>4500</v>
      </c>
      <c r="H13" s="11">
        <f t="shared" si="2"/>
        <v>0.81818181818181823</v>
      </c>
    </row>
    <row r="14" spans="1:8" x14ac:dyDescent="0.15">
      <c r="A14" s="12"/>
      <c r="B14" s="13"/>
      <c r="C14" s="14" t="s">
        <v>32</v>
      </c>
      <c r="D14" s="15">
        <f>SUM(D4:D13)</f>
        <v>41400</v>
      </c>
      <c r="E14" s="16"/>
      <c r="F14" s="14" t="s">
        <v>32</v>
      </c>
      <c r="G14" s="15">
        <f>SUM(G4:G13)</f>
        <v>41500</v>
      </c>
    </row>
    <row r="15" spans="1:8" x14ac:dyDescent="0.15">
      <c r="A15" s="17"/>
      <c r="B15" s="18"/>
      <c r="C15" s="19" t="s">
        <v>33</v>
      </c>
      <c r="D15" s="20">
        <f>AVERAGE(D4:D13)</f>
        <v>4140</v>
      </c>
      <c r="E15" s="21"/>
      <c r="F15" s="19" t="s">
        <v>33</v>
      </c>
      <c r="G15" s="20">
        <f>AVERAGE(G4:G13)</f>
        <v>4150</v>
      </c>
    </row>
    <row r="17" spans="2:5" x14ac:dyDescent="0.15">
      <c r="B17" s="1" t="s">
        <v>34</v>
      </c>
    </row>
    <row r="18" spans="2:5" x14ac:dyDescent="0.15">
      <c r="B18" s="2" t="s">
        <v>35</v>
      </c>
      <c r="C18" s="2" t="s">
        <v>36</v>
      </c>
      <c r="D18" s="2" t="s">
        <v>5</v>
      </c>
      <c r="E18" s="2" t="s">
        <v>7</v>
      </c>
    </row>
    <row r="19" spans="2:5" x14ac:dyDescent="0.15">
      <c r="B19" s="2" t="s">
        <v>37</v>
      </c>
      <c r="C19" s="22" t="s">
        <v>38</v>
      </c>
      <c r="D19" s="23">
        <f>SUMIF($B$4:$B$13,B19,$D$4:$D$13)</f>
        <v>12800</v>
      </c>
      <c r="E19" s="23">
        <f>SUMIF($E$4:$E$13,B19,$G$4:$G$13)</f>
        <v>13500</v>
      </c>
    </row>
    <row r="20" spans="2:5" x14ac:dyDescent="0.15">
      <c r="B20" s="2" t="s">
        <v>39</v>
      </c>
      <c r="C20" s="22" t="s">
        <v>40</v>
      </c>
      <c r="D20" s="23">
        <f t="shared" ref="D20:D23" si="3">SUMIF($B$4:$B$13,B20,$D$4:$D$13)</f>
        <v>11700</v>
      </c>
      <c r="E20" s="23">
        <f t="shared" ref="E20:E23" si="4">SUMIF($E$4:$E$13,B20,$G$4:$G$13)</f>
        <v>6600</v>
      </c>
    </row>
    <row r="21" spans="2:5" x14ac:dyDescent="0.15">
      <c r="B21" s="2" t="s">
        <v>41</v>
      </c>
      <c r="C21" s="22" t="s">
        <v>42</v>
      </c>
      <c r="D21" s="23">
        <f t="shared" si="3"/>
        <v>2500</v>
      </c>
      <c r="E21" s="23">
        <f t="shared" si="4"/>
        <v>3300</v>
      </c>
    </row>
    <row r="22" spans="2:5" x14ac:dyDescent="0.15">
      <c r="B22" s="2" t="s">
        <v>43</v>
      </c>
      <c r="C22" s="22" t="s">
        <v>44</v>
      </c>
      <c r="D22" s="23">
        <f t="shared" si="3"/>
        <v>8200</v>
      </c>
      <c r="E22" s="23">
        <f t="shared" si="4"/>
        <v>3800</v>
      </c>
    </row>
    <row r="23" spans="2:5" x14ac:dyDescent="0.15">
      <c r="B23" s="2" t="s">
        <v>45</v>
      </c>
      <c r="C23" s="22" t="s">
        <v>46</v>
      </c>
      <c r="D23" s="23">
        <f t="shared" si="3"/>
        <v>6200</v>
      </c>
      <c r="E23" s="23">
        <f t="shared" si="4"/>
        <v>14300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2010-06-29T07:39:37Z</dcterms:created>
  <dcterms:modified xsi:type="dcterms:W3CDTF">2014-02-19T07:06:51Z</dcterms:modified>
</cp:coreProperties>
</file>